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395" windowHeight="8190" activeTab="2"/>
  </bookViews>
  <sheets>
    <sheet name="Instructions and License" sheetId="1" r:id="rId1"/>
    <sheet name="WCAG 1.0" sheetId="2" r:id="rId2"/>
    <sheet name="WCAG 2.0" sheetId="3" r:id="rId3"/>
  </sheets>
  <definedNames>
    <definedName name="_xlnm.Print_Titles" localSheetId="1">'WCAG 1.0'!$A:$A,'WCAG 1.0'!$2:$2</definedName>
  </definedNames>
  <calcPr fullCalcOnLoad="1"/>
</workbook>
</file>

<file path=xl/sharedStrings.xml><?xml version="1.0" encoding="utf-8"?>
<sst xmlns="http://schemas.openxmlformats.org/spreadsheetml/2006/main" count="103" uniqueCount="101">
  <si>
    <t>Page</t>
  </si>
  <si>
    <t>WCAG 1.0 - Level A</t>
  </si>
  <si>
    <t>1.1 Text Equivalent</t>
  </si>
  <si>
    <t>2.1 Not Colour Alone</t>
  </si>
  <si>
    <t>4.1 Language changes</t>
  </si>
  <si>
    <t>6.1 Without style sheets</t>
  </si>
  <si>
    <t>6.2 Equivalents for dynamic content</t>
  </si>
  <si>
    <t>7.1 Avoid flickering</t>
  </si>
  <si>
    <t>14.1 Clearest and simplest language</t>
  </si>
  <si>
    <t>1.2 Redundant links for server-side image map</t>
  </si>
  <si>
    <t>9.1 Use client side image maps</t>
  </si>
  <si>
    <t>5.1 Identify headers for data tables</t>
  </si>
  <si>
    <t>5.2 for complicated tables use markup</t>
  </si>
  <si>
    <t>12.1 title frames</t>
  </si>
  <si>
    <t>6.3 Works without scripts</t>
  </si>
  <si>
    <t>1.3 Provide auditory description of multimedia</t>
  </si>
  <si>
    <t>11.4 Provide alternate page</t>
  </si>
  <si>
    <t>1.4 Synchronise alternatives to time-based multimedia</t>
  </si>
  <si>
    <t>WCAG 1.0 - Level AA</t>
  </si>
  <si>
    <t>2.2 Foreground and background provide sufficient contrast (images)</t>
  </si>
  <si>
    <t>3.1 Use markup rather than images</t>
  </si>
  <si>
    <t>3.2 Validate</t>
  </si>
  <si>
    <t>3.3 Style sheets for presentation</t>
  </si>
  <si>
    <t>3.4 Use relative units in attribute values</t>
  </si>
  <si>
    <t>3.5 Use headers to convey structure</t>
  </si>
  <si>
    <t>3.6 Mark up lists and list items</t>
  </si>
  <si>
    <t>3.7 Mark up quotations</t>
  </si>
  <si>
    <t>7.2 Do not cause content to blink</t>
  </si>
  <si>
    <t>6.5 Ensure dynamic content is accessible</t>
  </si>
  <si>
    <t>7.5 Do not use markup redirects</t>
  </si>
  <si>
    <t>10.1 No popups without informing user</t>
  </si>
  <si>
    <t>11.1 Use W3C tech where availahble</t>
  </si>
  <si>
    <t>12.1 Avoid deprecated features</t>
  </si>
  <si>
    <t>12.3 Divide blocks of information into manageable chunks</t>
  </si>
  <si>
    <t>13.1 Clearly identify link targets</t>
  </si>
  <si>
    <t>13.2 Provide metadata</t>
  </si>
  <si>
    <t>13.3 Provide information about general layout</t>
  </si>
  <si>
    <t>13.4 Use navigation mechanisms consistently</t>
  </si>
  <si>
    <t>12.1 Describe frame purpose</t>
  </si>
  <si>
    <t>10.2 Properly position labels</t>
  </si>
  <si>
    <t>12.4 Explicitly associate labels with controls</t>
  </si>
  <si>
    <t>6.4 Ensure event handlers are device independent</t>
  </si>
  <si>
    <t>7.3 Avoid movement in pages</t>
  </si>
  <si>
    <t>8.1 Make scripts compatible with accessible technologies</t>
  </si>
  <si>
    <t>9.2 Device independent interfaces for custom elements</t>
  </si>
  <si>
    <t>9.3 specify logical event handlers for scripts</t>
  </si>
  <si>
    <t>7.4 No Auto Refresh</t>
  </si>
  <si>
    <t>5.3 Layout tables should make sense linearized</t>
  </si>
  <si>
    <t>5.4 Don't use structural markup for formatting in layout tables</t>
  </si>
  <si>
    <t>WCAG 2.0 - Level A</t>
  </si>
  <si>
    <t>WCAG 2.0 - Level AA</t>
  </si>
  <si>
    <t>1.1.1 All non-text content has text alternative</t>
  </si>
  <si>
    <t>1.2,1 Alternative for pre-recorded multimedia</t>
  </si>
  <si>
    <t>1.2.2 Captions provided for all pre-recorded audio content</t>
  </si>
  <si>
    <t>1.3.1 Info, structure and relationships can be programattically determined</t>
  </si>
  <si>
    <t>1.3.2 Correct reading sequence can be determined where order is meaningful</t>
  </si>
  <si>
    <t>1.3.3 Instructions do not rely solely on sensory characteristics</t>
  </si>
  <si>
    <t>1.4.1 Colour is not the only way on conveying information</t>
  </si>
  <si>
    <t>1.4.2 Mechanism to pause or stop any automatic audio</t>
  </si>
  <si>
    <t>2.1.1 All functions are keyboard accessible</t>
  </si>
  <si>
    <t>2,1,2 No keyboard trap</t>
  </si>
  <si>
    <t>2.2.1 Any time limits are adjustable</t>
  </si>
  <si>
    <t>2.2.2 Can pause, stop, hide blinking content</t>
  </si>
  <si>
    <t>2.3.1 No flashes below general or red flash threshold</t>
  </si>
  <si>
    <t>2.4.1 Mechanism available to bypass repeated blocks</t>
  </si>
  <si>
    <t>2.4.2 Page Titles are meaningful</t>
  </si>
  <si>
    <t>2.4.3 Meaningful focus order</t>
  </si>
  <si>
    <t>2.4.4 Link purpose is clear</t>
  </si>
  <si>
    <t>3.1.1. Human language can be programattically determined</t>
  </si>
  <si>
    <t>3.2.1 Focus does not initiate change of context</t>
  </si>
  <si>
    <t>3.2.2 Change setting of controls does not initiate change of context</t>
  </si>
  <si>
    <t>3.3.1 Detected errors described to user</t>
  </si>
  <si>
    <t>3.3.2 Labels/instructions provided for user input</t>
  </si>
  <si>
    <t>4.1.1 Markup parses ok</t>
  </si>
  <si>
    <t>WCAG 2.0 Conformance</t>
  </si>
  <si>
    <t>WCAG 1.0 Conformance</t>
  </si>
  <si>
    <t>1.2.3 Audio Description or media alternative</t>
  </si>
  <si>
    <t>1.2.4 Captions provided for all live audio in sync media</t>
  </si>
  <si>
    <t>1.2.5 Audio desc provided for all pre-recorded video in sync media</t>
  </si>
  <si>
    <t>1.4.3 Text/background has minimum contrast ratio of 4.5:1</t>
  </si>
  <si>
    <t>1.4.4 Text can be resized without assistive tech</t>
  </si>
  <si>
    <t>1.4.5 Text is used to convey info rather than images of text</t>
  </si>
  <si>
    <t>2.4.5 More than one way available to find page within site</t>
  </si>
  <si>
    <t>3.1.2 Human language of each passage in text can be determined</t>
  </si>
  <si>
    <t>3.3.3 Suggestions are made for known errors</t>
  </si>
  <si>
    <t>3.3.4 Input which leads to legal/financial/data transactions must be checked, confirmed, or reversible</t>
  </si>
  <si>
    <t>2.4.6 Headings and labels describe topic or purpose</t>
  </si>
  <si>
    <t>2.4.7 Keyboard focus indicator is visible</t>
  </si>
  <si>
    <t>3.2.3 Repeated navigational mechanisms occur in same relative order</t>
  </si>
  <si>
    <t>3.2.4 Components with same function are identified consistently</t>
  </si>
  <si>
    <t>Other</t>
  </si>
  <si>
    <t>4.1.2 Name, role, value of component can be determined</t>
  </si>
  <si>
    <t>SITE OVERALL</t>
  </si>
  <si>
    <t>WCAG 1.0/2.0 sheets</t>
  </si>
  <si>
    <t xml:space="preserve">Calculations of compliance and number of tests passed are based on the number of FAILs recorded. </t>
  </si>
  <si>
    <t>The results of each test should be logged beginning with "PASS", "n/a" or "FAIL" in order to ensure that the calculationns are correctly worked out.</t>
  </si>
  <si>
    <t>License</t>
  </si>
  <si>
    <t xml:space="preserve">The Pickards Information Services. </t>
  </si>
  <si>
    <t>This document must not be distributed without the licence details and attribution as provided above.</t>
  </si>
  <si>
    <t>Attribution-Share Alike 3.0</t>
  </si>
  <si>
    <t>The Pickards Information Services offers this document for use in a creative commons atrribution share-alike license.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</si>
</sst>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Palatino Linotype"/>
      <family val="1"/>
    </font>
    <font>
      <u val="single"/>
      <sz val="9"/>
      <color indexed="12"/>
      <name val="Palatino Linotype"/>
      <family val="1"/>
    </font>
    <font>
      <sz val="9"/>
      <name val="Palatino Linotype"/>
      <family val="1"/>
    </font>
    <font>
      <b/>
      <sz val="13"/>
      <name val="Palatino Linotype"/>
      <family val="1"/>
    </font>
    <font>
      <u val="single"/>
      <sz val="8"/>
      <color indexed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53" applyFont="1" applyBorder="1" applyAlignment="1" applyProtection="1">
      <alignment horizontal="left" vertical="center" wrapText="1"/>
      <protection/>
    </xf>
    <xf numFmtId="0" fontId="4" fillId="0" borderId="11" xfId="53" applyFont="1" applyBorder="1" applyAlignment="1" applyProtection="1">
      <alignment vertical="center" wrapText="1"/>
      <protection/>
    </xf>
    <xf numFmtId="0" fontId="4" fillId="0" borderId="11" xfId="53" applyFont="1" applyBorder="1" applyAlignment="1" applyProtection="1">
      <alignment vertical="center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4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4" xfId="53" applyFont="1" applyBorder="1" applyAlignment="1" applyProtection="1">
      <alignment vertical="center" wrapText="1"/>
      <protection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11" xfId="53" applyFont="1" applyBorder="1" applyAlignment="1" applyProtection="1">
      <alignment horizontal="left" vertical="center" wrapText="1"/>
      <protection locked="0"/>
    </xf>
    <xf numFmtId="0" fontId="4" fillId="0" borderId="11" xfId="53" applyFont="1" applyBorder="1" applyAlignment="1" applyProtection="1">
      <alignment vertical="center" wrapText="1"/>
      <protection locked="0"/>
    </xf>
    <xf numFmtId="0" fontId="4" fillId="0" borderId="11" xfId="53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pickards.co.uk/" TargetMode="External" /><Relationship Id="rId2" Type="http://schemas.openxmlformats.org/officeDocument/2006/relationships/hyperlink" Target="http://creativecommons.org/licenses/by-sa/3.0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3.org/TR/WCAG10/wai-pageauth.html#tech-text-equivalent" TargetMode="External" /><Relationship Id="rId2" Type="http://schemas.openxmlformats.org/officeDocument/2006/relationships/hyperlink" Target="http://www.w3.org/TR/WCAG10/wai-pageauth.html#tech-color-convey" TargetMode="External" /><Relationship Id="rId3" Type="http://schemas.openxmlformats.org/officeDocument/2006/relationships/hyperlink" Target="http://www.w3.org/TR/WCAG10/wai-pageauth.html#tech-identify-changes" TargetMode="External" /><Relationship Id="rId4" Type="http://schemas.openxmlformats.org/officeDocument/2006/relationships/hyperlink" Target="http://www.w3.org/TR/WCAG10/wai-pageauth.html#tech-order-style-sheets" TargetMode="External" /><Relationship Id="rId5" Type="http://schemas.openxmlformats.org/officeDocument/2006/relationships/hyperlink" Target="http://www.w3.org/TR/WCAG10/wai-pageauth.html#tech-dynamic-source" TargetMode="External" /><Relationship Id="rId6" Type="http://schemas.openxmlformats.org/officeDocument/2006/relationships/hyperlink" Target="http://www.w3.org/TR/WCAG10/wai-pageauth.html#tech-avoid-flicker" TargetMode="External" /><Relationship Id="rId7" Type="http://schemas.openxmlformats.org/officeDocument/2006/relationships/hyperlink" Target="http://www.w3.org/TR/WCAG10/wai-pageauth.html#tech-simple-and-straightforward" TargetMode="External" /><Relationship Id="rId8" Type="http://schemas.openxmlformats.org/officeDocument/2006/relationships/hyperlink" Target="http://www.w3.org/TR/WCAG10/wai-pageauth.html#tech-redundant-server-links" TargetMode="External" /><Relationship Id="rId9" Type="http://schemas.openxmlformats.org/officeDocument/2006/relationships/hyperlink" Target="http://www.w3.org/TR/WCAG10/wai-pageauth.html#tech-client-side-maps" TargetMode="External" /><Relationship Id="rId10" Type="http://schemas.openxmlformats.org/officeDocument/2006/relationships/hyperlink" Target="http://www.w3.org/TR/WCAG10/wai-pageauth.html#tech-table-headers" TargetMode="External" /><Relationship Id="rId11" Type="http://schemas.openxmlformats.org/officeDocument/2006/relationships/hyperlink" Target="http://www.w3.org/TR/WCAG10/wai-pageauth.html#tech-table-structure" TargetMode="External" /><Relationship Id="rId12" Type="http://schemas.openxmlformats.org/officeDocument/2006/relationships/hyperlink" Target="http://www.w3.org/TR/WCAG10/wai-pageauth.html#tech-frame-titles" TargetMode="External" /><Relationship Id="rId13" Type="http://schemas.openxmlformats.org/officeDocument/2006/relationships/hyperlink" Target="http://www.w3.org/TR/WCAG10/wai-pageauth.html#tech-scripts" TargetMode="External" /><Relationship Id="rId14" Type="http://schemas.openxmlformats.org/officeDocument/2006/relationships/hyperlink" Target="http://www.w3.org/TR/WCAG10/wai-pageauth.html#tech-auditory-descriptions" TargetMode="External" /><Relationship Id="rId15" Type="http://schemas.openxmlformats.org/officeDocument/2006/relationships/hyperlink" Target="http://www.w3.org/TR/WCAG10/wai-pageauth.html#tech-synchronize-equivalents" TargetMode="External" /><Relationship Id="rId16" Type="http://schemas.openxmlformats.org/officeDocument/2006/relationships/hyperlink" Target="http://www.w3.org/TR/WCAG10/wai-pageauth.html#tech-alt-pages" TargetMode="External" /><Relationship Id="rId17" Type="http://schemas.openxmlformats.org/officeDocument/2006/relationships/hyperlink" Target="http://www.w3.org/TR/WCAG10/wai-pageauth.html#tech-color-contrast" TargetMode="External" /><Relationship Id="rId18" Type="http://schemas.openxmlformats.org/officeDocument/2006/relationships/hyperlink" Target="http://www.w3.org/TR/WCAG10/wai-pageauth.html#tech-use-markup" TargetMode="External" /><Relationship Id="rId19" Type="http://schemas.openxmlformats.org/officeDocument/2006/relationships/hyperlink" Target="http://www.w3.org/TR/WCAG10/wai-pageauth.html#tech-identify-grammar" TargetMode="External" /><Relationship Id="rId20" Type="http://schemas.openxmlformats.org/officeDocument/2006/relationships/hyperlink" Target="http://www.w3.org/TR/WCAG10/wai-pageauth.html#tech-style-sheets" TargetMode="External" /><Relationship Id="rId21" Type="http://schemas.openxmlformats.org/officeDocument/2006/relationships/hyperlink" Target="http://www.w3.org/TR/WCAG10/wai-pageauth.html#tech-relative-units" TargetMode="External" /><Relationship Id="rId22" Type="http://schemas.openxmlformats.org/officeDocument/2006/relationships/hyperlink" Target="http://www.w3.org/TR/WCAG10/wai-pageauth.html#tech-logical-headings" TargetMode="External" /><Relationship Id="rId23" Type="http://schemas.openxmlformats.org/officeDocument/2006/relationships/hyperlink" Target="http://www.w3.org/TR/WCAG10/wai-pageauth.html#tech-list-structure" TargetMode="External" /><Relationship Id="rId24" Type="http://schemas.openxmlformats.org/officeDocument/2006/relationships/hyperlink" Target="http://www.w3.org/TR/WCAG10/wai-pageauth.html#tech-quotes" TargetMode="External" /><Relationship Id="rId25" Type="http://schemas.openxmlformats.org/officeDocument/2006/relationships/hyperlink" Target="http://www.w3.org/TR/WCAG10/wai-pageauth.html#tech-fallback-page" TargetMode="External" /><Relationship Id="rId26" Type="http://schemas.openxmlformats.org/officeDocument/2006/relationships/hyperlink" Target="http://www.w3.org/TR/WCAG10/wai-pageauth.html#tech-avoid-blinking" TargetMode="External" /><Relationship Id="rId27" Type="http://schemas.openxmlformats.org/officeDocument/2006/relationships/hyperlink" Target="http://www.w3.org/TR/WCAG10/wai-pageauth.html#tech-no-periodic-refresh" TargetMode="External" /><Relationship Id="rId28" Type="http://schemas.openxmlformats.org/officeDocument/2006/relationships/hyperlink" Target="http://www.w3.org/TR/WCAG10/wai-pageauth.html#tech-no-auto-forward" TargetMode="External" /><Relationship Id="rId29" Type="http://schemas.openxmlformats.org/officeDocument/2006/relationships/hyperlink" Target="http://www.w3.org/TR/WCAG10/wai-pageauth.html#tech-avoid-pop-ups" TargetMode="External" /><Relationship Id="rId30" Type="http://schemas.openxmlformats.org/officeDocument/2006/relationships/hyperlink" Target="http://www.w3.org/TR/WCAG10/wai-pageauth.html#tech-latest-w3c-specs" TargetMode="External" /><Relationship Id="rId31" Type="http://schemas.openxmlformats.org/officeDocument/2006/relationships/hyperlink" Target="http://www.w3.org/TR/WCAG10/wai-pageauth.html#tech-avoid-deprecated" TargetMode="External" /><Relationship Id="rId32" Type="http://schemas.openxmlformats.org/officeDocument/2006/relationships/hyperlink" Target="http://www.w3.org/TR/WCAG10/wai-pageauth.html#tech-group-information" TargetMode="External" /><Relationship Id="rId33" Type="http://schemas.openxmlformats.org/officeDocument/2006/relationships/hyperlink" Target="http://www.w3.org/TR/WCAG10/wai-pageauth.html#tech-meaningful-links" TargetMode="External" /><Relationship Id="rId34" Type="http://schemas.openxmlformats.org/officeDocument/2006/relationships/hyperlink" Target="http://www.w3.org/TR/WCAG10/wai-pageauth.html#tech-use-metadata" TargetMode="External" /><Relationship Id="rId35" Type="http://schemas.openxmlformats.org/officeDocument/2006/relationships/hyperlink" Target="http://www.w3.org/TR/WCAG10/wai-pageauth.html#tech-site-description" TargetMode="External" /><Relationship Id="rId36" Type="http://schemas.openxmlformats.org/officeDocument/2006/relationships/hyperlink" Target="http://www.w3.org/TR/WCAG10/wai-pageauth.html#tech-clear-nav-mechanism" TargetMode="External" /><Relationship Id="rId37" Type="http://schemas.openxmlformats.org/officeDocument/2006/relationships/hyperlink" Target="http://www.w3.org/TR/WCAG10/wai-pageauth.html#tech-avoid-table-for-layout" TargetMode="External" /><Relationship Id="rId38" Type="http://schemas.openxmlformats.org/officeDocument/2006/relationships/hyperlink" Target="http://www.w3.org/TR/WCAG10/wai-pageauth.html#tech-table-layout" TargetMode="External" /><Relationship Id="rId39" Type="http://schemas.openxmlformats.org/officeDocument/2006/relationships/hyperlink" Target="http://www.w3.org/TR/WCAG10/wai-pageauth.html#tech-frame-longdesc" TargetMode="External" /><Relationship Id="rId40" Type="http://schemas.openxmlformats.org/officeDocument/2006/relationships/hyperlink" Target="http://www.w3.org/TR/WCAG10/wai-pageauth.html#tech-unassociated-labels" TargetMode="External" /><Relationship Id="rId41" Type="http://schemas.openxmlformats.org/officeDocument/2006/relationships/hyperlink" Target="http://www.w3.org/TR/WCAG10/wai-pageauth.html#tech-associate-labels" TargetMode="External" /><Relationship Id="rId42" Type="http://schemas.openxmlformats.org/officeDocument/2006/relationships/hyperlink" Target="http://www.w3.org/TR/WCAG10/wai-pageauth.html#tech-keyboard-operable-scripts" TargetMode="External" /><Relationship Id="rId43" Type="http://schemas.openxmlformats.org/officeDocument/2006/relationships/hyperlink" Target="http://www.w3.org/TR/WCAG10/wai-pageauth.html#tech-avoid-movement" TargetMode="External" /><Relationship Id="rId44" Type="http://schemas.openxmlformats.org/officeDocument/2006/relationships/hyperlink" Target="http://www.w3.org/TR/WCAG10/wai-pageauth.html#tech-directly-accessible" TargetMode="External" /><Relationship Id="rId45" Type="http://schemas.openxmlformats.org/officeDocument/2006/relationships/hyperlink" Target="http://www.w3.org/TR/WCAG10/wai-pageauth.html#tech-keyboard-operable" TargetMode="External" /><Relationship Id="rId46" Type="http://schemas.openxmlformats.org/officeDocument/2006/relationships/hyperlink" Target="http://www.w3.org/TR/WCAG10/wai-pageauth.html#tech-device-independent-events" TargetMode="External" /><Relationship Id="rId4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3.org/TR/2008/REC-WCAG20-20081211/#text-equiv-all" TargetMode="External" /><Relationship Id="rId2" Type="http://schemas.openxmlformats.org/officeDocument/2006/relationships/hyperlink" Target="http://www.w3.org/TR/2008/REC-WCAG20-20081211/#media-equiv-av-only-alt" TargetMode="External" /><Relationship Id="rId3" Type="http://schemas.openxmlformats.org/officeDocument/2006/relationships/hyperlink" Target="http://www.w3.org/TR/2008/REC-WCAG20-20081211/#media-equiv-captions" TargetMode="External" /><Relationship Id="rId4" Type="http://schemas.openxmlformats.org/officeDocument/2006/relationships/hyperlink" Target="http://www.w3.org/TR/2008/REC-WCAG20-20081211/#media-equiv-audio-desc" TargetMode="External" /><Relationship Id="rId5" Type="http://schemas.openxmlformats.org/officeDocument/2006/relationships/hyperlink" Target="http://www.w3.org/TR/2008/REC-WCAG20-20081211/#content-structure-separation-programmatic" TargetMode="External" /><Relationship Id="rId6" Type="http://schemas.openxmlformats.org/officeDocument/2006/relationships/hyperlink" Target="http://www.w3.org/TR/2008/REC-WCAG20-20081211/#content-structure-separation-sequence" TargetMode="External" /><Relationship Id="rId7" Type="http://schemas.openxmlformats.org/officeDocument/2006/relationships/hyperlink" Target="http://www.w3.org/TR/2008/REC-WCAG20-20081211/#content-structure-separation-understanding" TargetMode="External" /><Relationship Id="rId8" Type="http://schemas.openxmlformats.org/officeDocument/2006/relationships/hyperlink" Target="http://www.w3.org/TR/2008/REC-WCAG20-20081211/#visual-audio-contrast-without-color" TargetMode="External" /><Relationship Id="rId9" Type="http://schemas.openxmlformats.org/officeDocument/2006/relationships/hyperlink" Target="http://www.w3.org/TR/2008/REC-WCAG20-20081211/#visual-audio-contrast-dis-audio" TargetMode="External" /><Relationship Id="rId10" Type="http://schemas.openxmlformats.org/officeDocument/2006/relationships/hyperlink" Target="http://www.w3.org/TR/2008/REC-WCAG20-20081211/#keyboard-operation-keyboard-operable" TargetMode="External" /><Relationship Id="rId11" Type="http://schemas.openxmlformats.org/officeDocument/2006/relationships/hyperlink" Target="http://www.w3.org/TR/2008/REC-WCAG20-20081211/#keyboard-operation-trapping" TargetMode="External" /><Relationship Id="rId12" Type="http://schemas.openxmlformats.org/officeDocument/2006/relationships/hyperlink" Target="http://www.w3.org/TR/2008/REC-WCAG20-20081211/#time-limits-required-behaviors" TargetMode="External" /><Relationship Id="rId13" Type="http://schemas.openxmlformats.org/officeDocument/2006/relationships/hyperlink" Target="http://www.w3.org/TR/2008/REC-WCAG20-20081211/#time-limits-pause" TargetMode="External" /><Relationship Id="rId14" Type="http://schemas.openxmlformats.org/officeDocument/2006/relationships/hyperlink" Target="http://www.w3.org/TR/2008/REC-WCAG20-20081211/#seizure-does-not-violate" TargetMode="External" /><Relationship Id="rId15" Type="http://schemas.openxmlformats.org/officeDocument/2006/relationships/hyperlink" Target="http://www.w3.org/TR/2008/REC-WCAG20-20081211/#navigation-mechanisms-skip" TargetMode="External" /><Relationship Id="rId16" Type="http://schemas.openxmlformats.org/officeDocument/2006/relationships/hyperlink" Target="http://www.w3.org/TR/2008/REC-WCAG20-20081211/#navigation-mechanisms-title" TargetMode="External" /><Relationship Id="rId17" Type="http://schemas.openxmlformats.org/officeDocument/2006/relationships/hyperlink" Target="http://www.w3.org/TR/2008/REC-WCAG20-20081211/#navigation-mechanisms-focus-order" TargetMode="External" /><Relationship Id="rId18" Type="http://schemas.openxmlformats.org/officeDocument/2006/relationships/hyperlink" Target="http://www.w3.org/TR/2008/REC-WCAG20-20081211/#navigation-mechanisms-refs" TargetMode="External" /><Relationship Id="rId19" Type="http://schemas.openxmlformats.org/officeDocument/2006/relationships/hyperlink" Target="http://www.w3.org/TR/2008/REC-WCAG20-20081211/#meaning-doc-lang-id" TargetMode="External" /><Relationship Id="rId20" Type="http://schemas.openxmlformats.org/officeDocument/2006/relationships/hyperlink" Target="http://www.w3.org/TR/2008/REC-WCAG20-20081211/#consistent-behavior-receive-focus" TargetMode="External" /><Relationship Id="rId21" Type="http://schemas.openxmlformats.org/officeDocument/2006/relationships/hyperlink" Target="http://www.w3.org/TR/2008/REC-WCAG20-20081211/#consistent-behavior-unpredictable-change" TargetMode="External" /><Relationship Id="rId22" Type="http://schemas.openxmlformats.org/officeDocument/2006/relationships/hyperlink" Target="http://www.w3.org/TR/2008/REC-WCAG20-20081211/#minimize-error-identified" TargetMode="External" /><Relationship Id="rId23" Type="http://schemas.openxmlformats.org/officeDocument/2006/relationships/hyperlink" Target="http://www.w3.org/TR/2008/REC-WCAG20-20081211/#minimize-error-cues" TargetMode="External" /><Relationship Id="rId24" Type="http://schemas.openxmlformats.org/officeDocument/2006/relationships/hyperlink" Target="http://www.w3.org/TR/2008/REC-WCAG20-20081211/#ensure-compat-parses" TargetMode="External" /><Relationship Id="rId25" Type="http://schemas.openxmlformats.org/officeDocument/2006/relationships/hyperlink" Target="http://www.w3.org/TR/2008/REC-WCAG20-20081211/#ensure-compat-rsv" TargetMode="External" /><Relationship Id="rId26" Type="http://schemas.openxmlformats.org/officeDocument/2006/relationships/hyperlink" Target="http://www.w3.org/TR/2008/REC-WCAG20-20081211/#media-equiv-real-time-captions" TargetMode="External" /><Relationship Id="rId27" Type="http://schemas.openxmlformats.org/officeDocument/2006/relationships/hyperlink" Target="http://www.w3.org/TR/2008/REC-WCAG20-20081211/#media-equiv-audio-desc-only" TargetMode="External" /><Relationship Id="rId28" Type="http://schemas.openxmlformats.org/officeDocument/2006/relationships/hyperlink" Target="http://www.w3.org/TR/2008/REC-WCAG20-20081211/#visual-audio-contrast-contrast" TargetMode="External" /><Relationship Id="rId29" Type="http://schemas.openxmlformats.org/officeDocument/2006/relationships/hyperlink" Target="http://www.w3.org/TR/2008/REC-WCAG20-20081211/#visual-audio-contrast-scale" TargetMode="External" /><Relationship Id="rId30" Type="http://schemas.openxmlformats.org/officeDocument/2006/relationships/hyperlink" Target="http://www.w3.org/TR/2008/REC-WCAG20-20081211/#visual-audio-contrast-text-presentation" TargetMode="External" /><Relationship Id="rId31" Type="http://schemas.openxmlformats.org/officeDocument/2006/relationships/hyperlink" Target="http://www.w3.org/TR/2008/REC-WCAG20-20081211/#navigation-mechanisms-mult-loc" TargetMode="External" /><Relationship Id="rId32" Type="http://schemas.openxmlformats.org/officeDocument/2006/relationships/hyperlink" Target="http://www.w3.org/TR/2008/REC-WCAG20-20081211/#navigation-mechanisms-descriptive" TargetMode="External" /><Relationship Id="rId33" Type="http://schemas.openxmlformats.org/officeDocument/2006/relationships/hyperlink" Target="http://www.w3.org/TR/2008/REC-WCAG20-20081211/#navigation-mechanisms-focus-visible" TargetMode="External" /><Relationship Id="rId34" Type="http://schemas.openxmlformats.org/officeDocument/2006/relationships/hyperlink" Target="http://www.w3.org/TR/2008/REC-WCAG20-20081211/#meaning-other-lang-id" TargetMode="External" /><Relationship Id="rId35" Type="http://schemas.openxmlformats.org/officeDocument/2006/relationships/hyperlink" Target="http://www.w3.org/TR/2008/REC-WCAG20-20081211/#consistent-behavior-consistent-locations" TargetMode="External" /><Relationship Id="rId36" Type="http://schemas.openxmlformats.org/officeDocument/2006/relationships/hyperlink" Target="http://www.w3.org/TR/2008/REC-WCAG20-20081211/#consistent-behavior-consistent-functionality" TargetMode="External" /><Relationship Id="rId37" Type="http://schemas.openxmlformats.org/officeDocument/2006/relationships/hyperlink" Target="http://www.w3.org/TR/2008/REC-WCAG20-20081211/#minimize-error-suggestions" TargetMode="External" /><Relationship Id="rId38" Type="http://schemas.openxmlformats.org/officeDocument/2006/relationships/hyperlink" Target="http://www.w3.org/TR/2008/REC-WCAG20-20081211/#minimize-error-reversible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7.8515625" style="39" customWidth="1"/>
    <col min="2" max="2" width="45.7109375" style="39" customWidth="1"/>
  </cols>
  <sheetData>
    <row r="2" ht="12.75">
      <c r="A2" s="38" t="s">
        <v>93</v>
      </c>
    </row>
    <row r="3" ht="25.5">
      <c r="B3" s="40" t="s">
        <v>94</v>
      </c>
    </row>
    <row r="4" ht="38.25">
      <c r="B4" s="40" t="s">
        <v>95</v>
      </c>
    </row>
    <row r="6" spans="1:2" ht="12.75">
      <c r="A6" s="38" t="s">
        <v>96</v>
      </c>
      <c r="B6" s="41" t="s">
        <v>97</v>
      </c>
    </row>
    <row r="8" ht="38.25">
      <c r="B8" s="40" t="s">
        <v>100</v>
      </c>
    </row>
    <row r="9" ht="12.75">
      <c r="B9" s="41" t="s">
        <v>99</v>
      </c>
    </row>
    <row r="10" ht="12.75">
      <c r="B10" s="40"/>
    </row>
    <row r="11" ht="25.5">
      <c r="B11" s="40" t="s">
        <v>98</v>
      </c>
    </row>
  </sheetData>
  <sheetProtection/>
  <hyperlinks>
    <hyperlink ref="B6" r:id="rId1" display="Document produced by Jack Pickard of The Pickards Information Services. "/>
    <hyperlink ref="B9" r:id="rId2" display="Attribution-Share Alike 3.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8.421875" defaultRowHeight="12.75"/>
  <cols>
    <col min="1" max="1" width="27.7109375" style="1" customWidth="1"/>
    <col min="2" max="2" width="18.421875" style="11" customWidth="1"/>
    <col min="3" max="16384" width="18.421875" style="1" customWidth="1"/>
  </cols>
  <sheetData>
    <row r="1" spans="2:26" ht="19.5" thickBot="1">
      <c r="B1" s="29">
        <v>1</v>
      </c>
      <c r="C1" s="30">
        <v>2</v>
      </c>
      <c r="D1" s="30">
        <v>3</v>
      </c>
      <c r="E1" s="30">
        <v>4</v>
      </c>
      <c r="F1" s="29">
        <v>5</v>
      </c>
      <c r="G1" s="30">
        <v>6</v>
      </c>
      <c r="H1" s="30">
        <v>7</v>
      </c>
      <c r="I1" s="30">
        <v>8</v>
      </c>
      <c r="J1" s="29">
        <v>9</v>
      </c>
      <c r="K1" s="30">
        <v>10</v>
      </c>
      <c r="L1" s="30">
        <v>11</v>
      </c>
      <c r="M1" s="30">
        <v>12</v>
      </c>
      <c r="N1" s="29">
        <v>13</v>
      </c>
      <c r="O1" s="30">
        <v>14</v>
      </c>
      <c r="P1" s="30">
        <v>15</v>
      </c>
      <c r="Q1" s="30">
        <v>16</v>
      </c>
      <c r="R1" s="29">
        <v>17</v>
      </c>
      <c r="S1" s="30">
        <v>18</v>
      </c>
      <c r="T1" s="30">
        <v>19</v>
      </c>
      <c r="U1" s="30">
        <v>20</v>
      </c>
      <c r="V1" s="29">
        <v>21</v>
      </c>
      <c r="W1" s="30">
        <v>22</v>
      </c>
      <c r="X1" s="30">
        <v>23</v>
      </c>
      <c r="Y1" s="30">
        <v>24</v>
      </c>
      <c r="Z1" s="29">
        <v>25</v>
      </c>
    </row>
    <row r="2" spans="1:27" ht="15" thickBot="1">
      <c r="A2" s="3" t="s">
        <v>0</v>
      </c>
      <c r="B2" s="31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24" t="s">
        <v>92</v>
      </c>
    </row>
    <row r="3" spans="1:27" s="9" customFormat="1" ht="14.25">
      <c r="A3" s="7" t="s">
        <v>1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7"/>
    </row>
    <row r="4" spans="1:27" ht="14.25">
      <c r="A4" s="10" t="s">
        <v>2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26" t="str">
        <f>IF((SUMPRODUCT(--(LEFT(B4:Z4,4)="FAIL")))=0,"PASS","FAIL")</f>
        <v>PASS</v>
      </c>
    </row>
    <row r="5" spans="1:27" ht="14.25">
      <c r="A5" s="10" t="s">
        <v>3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26" t="str">
        <f aca="true" t="shared" si="0" ref="AA5:AA19">IF((SUMPRODUCT(--(LEFT(B5:Z5,4)="FAIL")))=0,"PASS","FAIL")</f>
        <v>PASS</v>
      </c>
    </row>
    <row r="6" spans="1:27" ht="14.25">
      <c r="A6" s="10" t="s">
        <v>4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26" t="str">
        <f t="shared" si="0"/>
        <v>PASS</v>
      </c>
    </row>
    <row r="7" spans="1:27" ht="14.25">
      <c r="A7" s="10" t="s">
        <v>5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26" t="str">
        <f t="shared" si="0"/>
        <v>PASS</v>
      </c>
    </row>
    <row r="8" spans="1:27" ht="28.5">
      <c r="A8" s="10" t="s">
        <v>6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26" t="str">
        <f t="shared" si="0"/>
        <v>PASS</v>
      </c>
    </row>
    <row r="9" spans="1:27" ht="14.25">
      <c r="A9" s="10" t="s">
        <v>7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26" t="str">
        <f t="shared" si="0"/>
        <v>PASS</v>
      </c>
    </row>
    <row r="10" spans="1:27" ht="28.5">
      <c r="A10" s="10" t="s">
        <v>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26" t="str">
        <f t="shared" si="0"/>
        <v>PASS</v>
      </c>
    </row>
    <row r="11" spans="1:27" ht="28.5">
      <c r="A11" s="10" t="s">
        <v>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26" t="str">
        <f t="shared" si="0"/>
        <v>PASS</v>
      </c>
    </row>
    <row r="12" spans="1:27" ht="14.25">
      <c r="A12" s="10" t="s">
        <v>10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26" t="str">
        <f t="shared" si="0"/>
        <v>PASS</v>
      </c>
    </row>
    <row r="13" spans="1:27" ht="28.5">
      <c r="A13" s="10" t="s">
        <v>11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6" t="str">
        <f t="shared" si="0"/>
        <v>PASS</v>
      </c>
    </row>
    <row r="14" spans="1:27" ht="28.5">
      <c r="A14" s="10" t="s">
        <v>12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26" t="str">
        <f t="shared" si="0"/>
        <v>PASS</v>
      </c>
    </row>
    <row r="15" spans="1:27" ht="14.25">
      <c r="A15" s="10" t="s">
        <v>13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26" t="str">
        <f t="shared" si="0"/>
        <v>PASS</v>
      </c>
    </row>
    <row r="16" spans="1:27" ht="14.25">
      <c r="A16" s="10" t="s">
        <v>14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26" t="str">
        <f t="shared" si="0"/>
        <v>PASS</v>
      </c>
    </row>
    <row r="17" spans="1:27" ht="28.5">
      <c r="A17" s="10" t="s">
        <v>15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26" t="str">
        <f t="shared" si="0"/>
        <v>PASS</v>
      </c>
    </row>
    <row r="18" spans="1:27" ht="28.5">
      <c r="A18" s="10" t="s">
        <v>17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26" t="str">
        <f t="shared" si="0"/>
        <v>PASS</v>
      </c>
    </row>
    <row r="19" spans="1:27" ht="15" thickBot="1">
      <c r="A19" s="10" t="s">
        <v>16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26" t="str">
        <f t="shared" si="0"/>
        <v>PASS</v>
      </c>
    </row>
    <row r="20" spans="1:27" ht="15" thickBot="1">
      <c r="A20" s="12"/>
      <c r="B20" s="13" t="str">
        <f>16-(SUMPRODUCT(--(LEFT(B4:B19,4)="FAIL")))&amp;"/16"</f>
        <v>16/16</v>
      </c>
      <c r="C20" s="14" t="str">
        <f aca="true" t="shared" si="1" ref="C20:O20">16-(SUMPRODUCT(--(LEFT(C4:C19,4)="FAIL")))&amp;"/16"</f>
        <v>16/16</v>
      </c>
      <c r="D20" s="14" t="str">
        <f t="shared" si="1"/>
        <v>16/16</v>
      </c>
      <c r="E20" s="14" t="str">
        <f t="shared" si="1"/>
        <v>16/16</v>
      </c>
      <c r="F20" s="14" t="str">
        <f t="shared" si="1"/>
        <v>16/16</v>
      </c>
      <c r="G20" s="14" t="str">
        <f t="shared" si="1"/>
        <v>16/16</v>
      </c>
      <c r="H20" s="14" t="str">
        <f t="shared" si="1"/>
        <v>16/16</v>
      </c>
      <c r="I20" s="14" t="str">
        <f t="shared" si="1"/>
        <v>16/16</v>
      </c>
      <c r="J20" s="14" t="str">
        <f t="shared" si="1"/>
        <v>16/16</v>
      </c>
      <c r="K20" s="14" t="str">
        <f t="shared" si="1"/>
        <v>16/16</v>
      </c>
      <c r="L20" s="14" t="str">
        <f t="shared" si="1"/>
        <v>16/16</v>
      </c>
      <c r="M20" s="14" t="str">
        <f t="shared" si="1"/>
        <v>16/16</v>
      </c>
      <c r="N20" s="14" t="str">
        <f t="shared" si="1"/>
        <v>16/16</v>
      </c>
      <c r="O20" s="14" t="str">
        <f t="shared" si="1"/>
        <v>16/16</v>
      </c>
      <c r="P20" s="14" t="str">
        <f aca="true" t="shared" si="2" ref="P20:AA20">16-(SUMPRODUCT(--(LEFT(P4:P19,4)="FAIL")))&amp;"/16"</f>
        <v>16/16</v>
      </c>
      <c r="Q20" s="14" t="str">
        <f t="shared" si="2"/>
        <v>16/16</v>
      </c>
      <c r="R20" s="14" t="str">
        <f t="shared" si="2"/>
        <v>16/16</v>
      </c>
      <c r="S20" s="14" t="str">
        <f t="shared" si="2"/>
        <v>16/16</v>
      </c>
      <c r="T20" s="14" t="str">
        <f t="shared" si="2"/>
        <v>16/16</v>
      </c>
      <c r="U20" s="14" t="str">
        <f t="shared" si="2"/>
        <v>16/16</v>
      </c>
      <c r="V20" s="14" t="str">
        <f t="shared" si="2"/>
        <v>16/16</v>
      </c>
      <c r="W20" s="14" t="str">
        <f t="shared" si="2"/>
        <v>16/16</v>
      </c>
      <c r="X20" s="14" t="str">
        <f t="shared" si="2"/>
        <v>16/16</v>
      </c>
      <c r="Y20" s="14" t="str">
        <f t="shared" si="2"/>
        <v>16/16</v>
      </c>
      <c r="Z20" s="14" t="str">
        <f t="shared" si="2"/>
        <v>16/16</v>
      </c>
      <c r="AA20" s="14" t="str">
        <f t="shared" si="2"/>
        <v>16/16</v>
      </c>
    </row>
    <row r="21" spans="1:27" ht="14.25">
      <c r="A21" s="7" t="s">
        <v>18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5"/>
    </row>
    <row r="22" spans="1:27" ht="42.75">
      <c r="A22" s="10" t="s">
        <v>19</v>
      </c>
      <c r="AA22" s="26" t="str">
        <f>IF((SUMPRODUCT(--(LEFT(B22:Z22,4)="FAIL")))=0,"PASS","FAIL")</f>
        <v>PASS</v>
      </c>
    </row>
    <row r="23" spans="1:27" ht="28.5">
      <c r="A23" s="10" t="s">
        <v>20</v>
      </c>
      <c r="AA23" s="26" t="str">
        <f aca="true" t="shared" si="3" ref="AA23:AA51">IF((SUMPRODUCT(--(LEFT(B23:Z23,4)="FAIL")))=0,"PASS","FAIL")</f>
        <v>PASS</v>
      </c>
    </row>
    <row r="24" spans="1:27" ht="14.25">
      <c r="A24" s="10" t="s">
        <v>21</v>
      </c>
      <c r="AA24" s="26" t="str">
        <f t="shared" si="3"/>
        <v>PASS</v>
      </c>
    </row>
    <row r="25" spans="1:27" ht="14.25">
      <c r="A25" s="10" t="s">
        <v>22</v>
      </c>
      <c r="AA25" s="26" t="str">
        <f t="shared" si="3"/>
        <v>PASS</v>
      </c>
    </row>
    <row r="26" spans="1:27" ht="28.5">
      <c r="A26" s="10" t="s">
        <v>23</v>
      </c>
      <c r="AA26" s="26" t="str">
        <f t="shared" si="3"/>
        <v>PASS</v>
      </c>
    </row>
    <row r="27" spans="1:27" ht="28.5">
      <c r="A27" s="10" t="s">
        <v>24</v>
      </c>
      <c r="AA27" s="26" t="str">
        <f t="shared" si="3"/>
        <v>PASS</v>
      </c>
    </row>
    <row r="28" spans="1:27" ht="14.25">
      <c r="A28" s="10" t="s">
        <v>25</v>
      </c>
      <c r="AA28" s="26" t="str">
        <f t="shared" si="3"/>
        <v>PASS</v>
      </c>
    </row>
    <row r="29" spans="1:27" ht="14.25">
      <c r="A29" s="10" t="s">
        <v>26</v>
      </c>
      <c r="AA29" s="26" t="str">
        <f t="shared" si="3"/>
        <v>PASS</v>
      </c>
    </row>
    <row r="30" spans="1:27" ht="28.5">
      <c r="A30" s="10" t="s">
        <v>28</v>
      </c>
      <c r="AA30" s="26" t="str">
        <f t="shared" si="3"/>
        <v>PASS</v>
      </c>
    </row>
    <row r="31" spans="1:27" ht="14.25">
      <c r="A31" s="10" t="s">
        <v>27</v>
      </c>
      <c r="AA31" s="26" t="str">
        <f t="shared" si="3"/>
        <v>PASS</v>
      </c>
    </row>
    <row r="32" spans="1:27" ht="14.25">
      <c r="A32" s="10" t="s">
        <v>46</v>
      </c>
      <c r="AA32" s="26" t="str">
        <f t="shared" si="3"/>
        <v>PASS</v>
      </c>
    </row>
    <row r="33" spans="1:27" ht="14.25">
      <c r="A33" s="10" t="s">
        <v>29</v>
      </c>
      <c r="AA33" s="26" t="str">
        <f t="shared" si="3"/>
        <v>PASS</v>
      </c>
    </row>
    <row r="34" spans="1:27" ht="28.5">
      <c r="A34" s="10" t="s">
        <v>30</v>
      </c>
      <c r="AA34" s="26" t="str">
        <f t="shared" si="3"/>
        <v>PASS</v>
      </c>
    </row>
    <row r="35" spans="1:27" ht="28.5">
      <c r="A35" s="10" t="s">
        <v>31</v>
      </c>
      <c r="AA35" s="26" t="str">
        <f t="shared" si="3"/>
        <v>PASS</v>
      </c>
    </row>
    <row r="36" spans="1:27" ht="14.25">
      <c r="A36" s="10" t="s">
        <v>32</v>
      </c>
      <c r="AA36" s="26" t="str">
        <f t="shared" si="3"/>
        <v>PASS</v>
      </c>
    </row>
    <row r="37" spans="1:27" ht="28.5">
      <c r="A37" s="10" t="s">
        <v>33</v>
      </c>
      <c r="AA37" s="26" t="str">
        <f t="shared" si="3"/>
        <v>PASS</v>
      </c>
    </row>
    <row r="38" spans="1:27" ht="14.25">
      <c r="A38" s="10" t="s">
        <v>34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6" t="str">
        <f>IF((SUMPRODUCT(--(LEFT(B38:Z38,4)="FAIL")))=0,"PASS","FAIL")</f>
        <v>PASS</v>
      </c>
    </row>
    <row r="39" spans="1:27" ht="14.25">
      <c r="A39" s="10" t="s">
        <v>35</v>
      </c>
      <c r="AA39" s="26" t="str">
        <f t="shared" si="3"/>
        <v>PASS</v>
      </c>
    </row>
    <row r="40" spans="1:27" ht="28.5">
      <c r="A40" s="10" t="s">
        <v>36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26" t="str">
        <f t="shared" si="3"/>
        <v>PASS</v>
      </c>
    </row>
    <row r="41" spans="1:27" ht="28.5">
      <c r="A41" s="10" t="s">
        <v>37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6" t="str">
        <f t="shared" si="3"/>
        <v>PASS</v>
      </c>
    </row>
    <row r="42" spans="1:27" ht="28.5">
      <c r="A42" s="10" t="s">
        <v>47</v>
      </c>
      <c r="AA42" s="26" t="str">
        <f t="shared" si="3"/>
        <v>PASS</v>
      </c>
    </row>
    <row r="43" spans="1:27" ht="28.5">
      <c r="A43" s="10" t="s">
        <v>48</v>
      </c>
      <c r="AA43" s="26" t="str">
        <f t="shared" si="3"/>
        <v>PASS</v>
      </c>
    </row>
    <row r="44" spans="1:27" ht="14.25">
      <c r="A44" s="10" t="s">
        <v>38</v>
      </c>
      <c r="AA44" s="26" t="str">
        <f t="shared" si="3"/>
        <v>PASS</v>
      </c>
    </row>
    <row r="45" spans="1:27" ht="14.25">
      <c r="A45" s="10" t="s">
        <v>39</v>
      </c>
      <c r="AA45" s="26" t="str">
        <f t="shared" si="3"/>
        <v>PASS</v>
      </c>
    </row>
    <row r="46" spans="1:27" ht="28.5">
      <c r="A46" s="10" t="s">
        <v>40</v>
      </c>
      <c r="C46" s="11"/>
      <c r="D46" s="11"/>
      <c r="F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T46" s="11"/>
      <c r="U46" s="11"/>
      <c r="V46" s="11"/>
      <c r="W46" s="11"/>
      <c r="X46" s="11"/>
      <c r="Y46" s="11"/>
      <c r="Z46" s="11"/>
      <c r="AA46" s="26" t="str">
        <f t="shared" si="3"/>
        <v>PASS</v>
      </c>
    </row>
    <row r="47" spans="1:27" ht="28.5">
      <c r="A47" s="10" t="s">
        <v>41</v>
      </c>
      <c r="AA47" s="26" t="str">
        <f t="shared" si="3"/>
        <v>PASS</v>
      </c>
    </row>
    <row r="48" spans="1:27" ht="14.25">
      <c r="A48" s="10" t="s">
        <v>42</v>
      </c>
      <c r="AA48" s="26" t="str">
        <f t="shared" si="3"/>
        <v>PASS</v>
      </c>
    </row>
    <row r="49" spans="1:27" ht="28.5">
      <c r="A49" s="10" t="s">
        <v>43</v>
      </c>
      <c r="AA49" s="26" t="str">
        <f t="shared" si="3"/>
        <v>PASS</v>
      </c>
    </row>
    <row r="50" spans="1:27" ht="28.5">
      <c r="A50" s="10" t="s">
        <v>44</v>
      </c>
      <c r="AA50" s="26" t="str">
        <f t="shared" si="3"/>
        <v>PASS</v>
      </c>
    </row>
    <row r="51" spans="1:27" ht="29.25" thickBot="1">
      <c r="A51" s="10" t="s">
        <v>45</v>
      </c>
      <c r="AA51" s="26" t="str">
        <f t="shared" si="3"/>
        <v>PASS</v>
      </c>
    </row>
    <row r="52" spans="1:27" ht="15" thickBot="1">
      <c r="A52" s="12"/>
      <c r="B52" s="13" t="str">
        <f>30-(SUMPRODUCT(--(LEFT(B22:B51,4)="FAIL")))&amp;"/30"</f>
        <v>30/30</v>
      </c>
      <c r="C52" s="17" t="str">
        <f>30-(SUMPRODUCT(--(LEFT(C22:C51,4)="FAIL")))&amp;"/30"</f>
        <v>30/30</v>
      </c>
      <c r="D52" s="17" t="str">
        <f aca="true" t="shared" si="4" ref="D52:AA52">30-(SUMPRODUCT(--(LEFT(D22:D51,4)="FAIL")))&amp;"/30"</f>
        <v>30/30</v>
      </c>
      <c r="E52" s="17" t="str">
        <f t="shared" si="4"/>
        <v>30/30</v>
      </c>
      <c r="F52" s="17" t="str">
        <f t="shared" si="4"/>
        <v>30/30</v>
      </c>
      <c r="G52" s="17" t="str">
        <f t="shared" si="4"/>
        <v>30/30</v>
      </c>
      <c r="H52" s="17" t="str">
        <f t="shared" si="4"/>
        <v>30/30</v>
      </c>
      <c r="I52" s="17" t="str">
        <f t="shared" si="4"/>
        <v>30/30</v>
      </c>
      <c r="J52" s="17" t="str">
        <f t="shared" si="4"/>
        <v>30/30</v>
      </c>
      <c r="K52" s="17" t="str">
        <f t="shared" si="4"/>
        <v>30/30</v>
      </c>
      <c r="L52" s="17" t="str">
        <f t="shared" si="4"/>
        <v>30/30</v>
      </c>
      <c r="M52" s="17" t="str">
        <f t="shared" si="4"/>
        <v>30/30</v>
      </c>
      <c r="N52" s="17" t="str">
        <f t="shared" si="4"/>
        <v>30/30</v>
      </c>
      <c r="O52" s="17" t="str">
        <f t="shared" si="4"/>
        <v>30/30</v>
      </c>
      <c r="P52" s="17" t="str">
        <f t="shared" si="4"/>
        <v>30/30</v>
      </c>
      <c r="Q52" s="17" t="str">
        <f t="shared" si="4"/>
        <v>30/30</v>
      </c>
      <c r="R52" s="17" t="str">
        <f t="shared" si="4"/>
        <v>30/30</v>
      </c>
      <c r="S52" s="17" t="str">
        <f t="shared" si="4"/>
        <v>30/30</v>
      </c>
      <c r="T52" s="17" t="str">
        <f t="shared" si="4"/>
        <v>30/30</v>
      </c>
      <c r="U52" s="17" t="str">
        <f t="shared" si="4"/>
        <v>30/30</v>
      </c>
      <c r="V52" s="17" t="str">
        <f t="shared" si="4"/>
        <v>30/30</v>
      </c>
      <c r="W52" s="17" t="str">
        <f t="shared" si="4"/>
        <v>30/30</v>
      </c>
      <c r="X52" s="17" t="str">
        <f t="shared" si="4"/>
        <v>30/30</v>
      </c>
      <c r="Y52" s="17" t="str">
        <f t="shared" si="4"/>
        <v>30/30</v>
      </c>
      <c r="Z52" s="17" t="str">
        <f t="shared" si="4"/>
        <v>30/30</v>
      </c>
      <c r="AA52" s="17" t="str">
        <f t="shared" si="4"/>
        <v>30/30</v>
      </c>
    </row>
    <row r="53" spans="1:27" ht="14.25">
      <c r="A53" s="9" t="s">
        <v>90</v>
      </c>
      <c r="AA53" s="25"/>
    </row>
    <row r="54" spans="1:27" ht="15" thickBot="1">
      <c r="A54" s="18" t="s">
        <v>75</v>
      </c>
      <c r="B54" s="19" t="str">
        <f>IF(B20&lt;&gt;"16/16","FAIL",IF(B52&lt;&gt;"30/30","WCAG-A","WCAG-AA"))</f>
        <v>WCAG-AA</v>
      </c>
      <c r="C54" s="20" t="str">
        <f>IF(C20&lt;&gt;"16/16","FAIL",IF(C52&lt;&gt;"30/30","WCAG-A","WCAG-AA"))</f>
        <v>WCAG-AA</v>
      </c>
      <c r="D54" s="20" t="str">
        <f aca="true" t="shared" si="5" ref="D54:AA54">IF(D20&lt;&gt;"16/16","FAIL",IF(D52&lt;&gt;"30/30","WCAG-A","WCAG-AA"))</f>
        <v>WCAG-AA</v>
      </c>
      <c r="E54" s="20" t="str">
        <f t="shared" si="5"/>
        <v>WCAG-AA</v>
      </c>
      <c r="F54" s="20" t="str">
        <f t="shared" si="5"/>
        <v>WCAG-AA</v>
      </c>
      <c r="G54" s="20" t="str">
        <f t="shared" si="5"/>
        <v>WCAG-AA</v>
      </c>
      <c r="H54" s="20" t="str">
        <f t="shared" si="5"/>
        <v>WCAG-AA</v>
      </c>
      <c r="I54" s="20" t="str">
        <f t="shared" si="5"/>
        <v>WCAG-AA</v>
      </c>
      <c r="J54" s="20" t="str">
        <f t="shared" si="5"/>
        <v>WCAG-AA</v>
      </c>
      <c r="K54" s="20" t="str">
        <f t="shared" si="5"/>
        <v>WCAG-AA</v>
      </c>
      <c r="L54" s="20" t="str">
        <f t="shared" si="5"/>
        <v>WCAG-AA</v>
      </c>
      <c r="M54" s="20" t="str">
        <f t="shared" si="5"/>
        <v>WCAG-AA</v>
      </c>
      <c r="N54" s="20" t="str">
        <f t="shared" si="5"/>
        <v>WCAG-AA</v>
      </c>
      <c r="O54" s="20" t="str">
        <f t="shared" si="5"/>
        <v>WCAG-AA</v>
      </c>
      <c r="P54" s="20" t="str">
        <f t="shared" si="5"/>
        <v>WCAG-AA</v>
      </c>
      <c r="Q54" s="20" t="str">
        <f t="shared" si="5"/>
        <v>WCAG-AA</v>
      </c>
      <c r="R54" s="20" t="str">
        <f t="shared" si="5"/>
        <v>WCAG-AA</v>
      </c>
      <c r="S54" s="20" t="str">
        <f t="shared" si="5"/>
        <v>WCAG-AA</v>
      </c>
      <c r="T54" s="20" t="str">
        <f t="shared" si="5"/>
        <v>WCAG-AA</v>
      </c>
      <c r="U54" s="20" t="str">
        <f t="shared" si="5"/>
        <v>WCAG-AA</v>
      </c>
      <c r="V54" s="20" t="str">
        <f t="shared" si="5"/>
        <v>WCAG-AA</v>
      </c>
      <c r="W54" s="20" t="str">
        <f t="shared" si="5"/>
        <v>WCAG-AA</v>
      </c>
      <c r="X54" s="20" t="str">
        <f t="shared" si="5"/>
        <v>WCAG-AA</v>
      </c>
      <c r="Y54" s="20" t="str">
        <f t="shared" si="5"/>
        <v>WCAG-AA</v>
      </c>
      <c r="Z54" s="20" t="str">
        <f t="shared" si="5"/>
        <v>WCAG-AA</v>
      </c>
      <c r="AA54" s="20" t="str">
        <f t="shared" si="5"/>
        <v>WCAG-AA</v>
      </c>
    </row>
    <row r="55" ht="14.25">
      <c r="A55" s="9"/>
    </row>
  </sheetData>
  <sheetProtection/>
  <conditionalFormatting sqref="B4:Z19 B22:Z51">
    <cfRule type="beginsWith" priority="1" dxfId="6" operator="beginsWith" stopIfTrue="1" text="PASS">
      <formula>LEFT(B4,4)="PASS"</formula>
    </cfRule>
    <cfRule type="beginsWith" priority="2" dxfId="6" operator="beginsWith" stopIfTrue="1" text="n/a">
      <formula>LEFT(B4,3)="n/a"</formula>
    </cfRule>
    <cfRule type="beginsWith" priority="3" dxfId="0" operator="beginsWith" stopIfTrue="1" text="FAIL">
      <formula>LEFT(B4,4)="FAIL"</formula>
    </cfRule>
  </conditionalFormatting>
  <conditionalFormatting sqref="B54:AA54">
    <cfRule type="cellIs" priority="4" dxfId="1" operator="equal" stopIfTrue="1">
      <formula>"WCAG-AA"</formula>
    </cfRule>
    <cfRule type="cellIs" priority="5" dxfId="3" operator="equal" stopIfTrue="1">
      <formula>"WCAG-A"</formula>
    </cfRule>
    <cfRule type="cellIs" priority="6" dxfId="0" operator="equal" stopIfTrue="1">
      <formula>"FAIL"</formula>
    </cfRule>
  </conditionalFormatting>
  <conditionalFormatting sqref="AA4:AA19 AA22:AA51">
    <cfRule type="cellIs" priority="13" dxfId="1" operator="equal" stopIfTrue="1">
      <formula>"PASS"</formula>
    </cfRule>
    <cfRule type="cellIs" priority="14" dxfId="0" operator="equal" stopIfTrue="1">
      <formula>"FAIL"</formula>
    </cfRule>
  </conditionalFormatting>
  <hyperlinks>
    <hyperlink ref="A4" r:id="rId1" display="1.1 Text Equivalent"/>
    <hyperlink ref="A5" r:id="rId2" display="2.1 Not Colour Alone"/>
    <hyperlink ref="A6" r:id="rId3" display="4.1 Language changes"/>
    <hyperlink ref="A7" r:id="rId4" display="6.1 Without style sheets"/>
    <hyperlink ref="A8" r:id="rId5" display="6.2 Equivalents for dynamic content"/>
    <hyperlink ref="A9" r:id="rId6" display="7.1 Avoid flickering"/>
    <hyperlink ref="A10" r:id="rId7" display="14.1 Clearest and simplest language"/>
    <hyperlink ref="A11" r:id="rId8" display="1.2 Redundant links for server-side image map"/>
    <hyperlink ref="A12" r:id="rId9" display="9.1 Use client side image maps"/>
    <hyperlink ref="A13" r:id="rId10" display="5.1 Identify headers for data tables"/>
    <hyperlink ref="A14" r:id="rId11" display="5.2 for complicated tables use markup"/>
    <hyperlink ref="A15" r:id="rId12" display="12.1 title frames"/>
    <hyperlink ref="A16" r:id="rId13" display="6.3 Works without scripts"/>
    <hyperlink ref="A17" r:id="rId14" display="1.3 Provide auditory description of multimedia"/>
    <hyperlink ref="A18" r:id="rId15" display="1.4 Synchronise alternatives to time-based multimedia"/>
    <hyperlink ref="A19" r:id="rId16" display="11.4 Provide alternate page"/>
    <hyperlink ref="A22" r:id="rId17" display="2.2 Foreground and background provide sufficient contrast (images)"/>
    <hyperlink ref="A23" r:id="rId18" display="3.1 Use markup rather than images"/>
    <hyperlink ref="A24" r:id="rId19" display="3.2 Validate"/>
    <hyperlink ref="A25" r:id="rId20" display="3.3 Style sheets for presentation"/>
    <hyperlink ref="A26" r:id="rId21" display="3.4 Use relative units in attribute values"/>
    <hyperlink ref="A27" r:id="rId22" display="3.5 Use headers to convey structure"/>
    <hyperlink ref="A28" r:id="rId23" display="3.6 Mark up lists and list items"/>
    <hyperlink ref="A29" r:id="rId24" display="3.7 Mark up quotations"/>
    <hyperlink ref="A30" r:id="rId25" display="6.5 Ensure dynamic content is accessible"/>
    <hyperlink ref="A31" r:id="rId26" display="7.2 Do not cause content to blink"/>
    <hyperlink ref="A32" r:id="rId27" display="7.4 No Auto Refresh"/>
    <hyperlink ref="A33" r:id="rId28" display="7.5 Do not use markup redirects"/>
    <hyperlink ref="A34" r:id="rId29" display="10.1 No popups without informing user"/>
    <hyperlink ref="A35" r:id="rId30" display="11.1 Use W3C tech where availahble"/>
    <hyperlink ref="A36" r:id="rId31" display="12.1 Avoid deprecated features"/>
    <hyperlink ref="A37" r:id="rId32" display="12.3 Divide blocks of information into manageable chunks"/>
    <hyperlink ref="A38" r:id="rId33" display="13.1 Clearly identify link targets"/>
    <hyperlink ref="A39" r:id="rId34" display="13.2 Provide metadata"/>
    <hyperlink ref="A40" r:id="rId35" display="13.3 Provide information about general layout"/>
    <hyperlink ref="A41" r:id="rId36" display="13.4 Use navigation mechanisms consistently"/>
    <hyperlink ref="A42" r:id="rId37" display="5.4 Layout tables should make sense linearized"/>
    <hyperlink ref="A43" r:id="rId38" display="5.4 Don't use structural markup for formatting in layout tables"/>
    <hyperlink ref="A44" r:id="rId39" display="12.1 Describe frame purpose"/>
    <hyperlink ref="A45" r:id="rId40" display="10.2 Properly position labels"/>
    <hyperlink ref="A46" r:id="rId41" display="12.4 Explicitly associate labels with controls"/>
    <hyperlink ref="A47" r:id="rId42" display="6.4 Ensure event handlers are device independent"/>
    <hyperlink ref="A48" r:id="rId43" display="7.3 Avoid movement in pages"/>
    <hyperlink ref="A49" r:id="rId44" display="8.1 Make scripts compatible with accessible technologies"/>
    <hyperlink ref="A50" r:id="rId45" display="9.2 Device independent interfaces for custom elements"/>
    <hyperlink ref="A51" r:id="rId46" display="9.3 specify logical event handlers for scripts"/>
  </hyperlinks>
  <printOptions/>
  <pageMargins left="0.75" right="0.75" top="1" bottom="1" header="0.5" footer="0.5"/>
  <pageSetup orientation="portrait" paperSize="9" r:id="rId47"/>
  <headerFooter alignWithMargins="0">
    <oddHeader>&amp;CThe Pickards Information Services</oddHeader>
    <oddFooter>&amp;Lhttp://www.thepickards.co.uk&amp;RPage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8.421875" defaultRowHeight="12.75"/>
  <cols>
    <col min="1" max="1" width="27.7109375" style="1" customWidth="1"/>
    <col min="2" max="16384" width="18.421875" style="1" customWidth="1"/>
  </cols>
  <sheetData>
    <row r="1" spans="2:27" s="2" customFormat="1" ht="19.5" thickBot="1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1"/>
    </row>
    <row r="2" spans="1:27" ht="15" thickBot="1">
      <c r="A2" s="3" t="s">
        <v>0</v>
      </c>
      <c r="B2" s="4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4" t="s">
        <v>92</v>
      </c>
    </row>
    <row r="3" spans="1:27" s="9" customFormat="1" ht="14.25">
      <c r="A3" s="7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</row>
    <row r="4" spans="1:27" ht="28.5">
      <c r="A4" s="10" t="s">
        <v>51</v>
      </c>
      <c r="B4" s="11"/>
      <c r="AA4" s="26" t="str">
        <f>IF((SUMPRODUCT(--(LEFT(B4:Z4,4)="FAIL")))=0,"PASS","FAIL")</f>
        <v>PASS</v>
      </c>
    </row>
    <row r="5" spans="1:27" ht="28.5">
      <c r="A5" s="10" t="s">
        <v>52</v>
      </c>
      <c r="AA5" s="26" t="str">
        <f aca="true" t="shared" si="0" ref="AA5:AA21">IF((SUMPRODUCT(--(LEFT(B5:Z5,4)="FAIL")))=0,"PASS","FAIL")</f>
        <v>PASS</v>
      </c>
    </row>
    <row r="6" spans="1:27" ht="28.5">
      <c r="A6" s="10" t="s">
        <v>53</v>
      </c>
      <c r="AA6" s="26" t="str">
        <f t="shared" si="0"/>
        <v>PASS</v>
      </c>
    </row>
    <row r="7" spans="1:27" ht="28.5">
      <c r="A7" s="10" t="s">
        <v>76</v>
      </c>
      <c r="AA7" s="26" t="str">
        <f t="shared" si="0"/>
        <v>PASS</v>
      </c>
    </row>
    <row r="8" spans="1:27" ht="42.75">
      <c r="A8" s="10" t="s">
        <v>54</v>
      </c>
      <c r="AA8" s="26" t="str">
        <f t="shared" si="0"/>
        <v>PASS</v>
      </c>
    </row>
    <row r="9" spans="1:27" ht="42.75">
      <c r="A9" s="10" t="s">
        <v>55</v>
      </c>
      <c r="AA9" s="26" t="str">
        <f t="shared" si="0"/>
        <v>PASS</v>
      </c>
    </row>
    <row r="10" spans="1:27" ht="28.5">
      <c r="A10" s="10" t="s">
        <v>56</v>
      </c>
      <c r="AA10" s="26" t="str">
        <f t="shared" si="0"/>
        <v>PASS</v>
      </c>
    </row>
    <row r="11" spans="1:27" ht="28.5">
      <c r="A11" s="10" t="s">
        <v>57</v>
      </c>
      <c r="AA11" s="26" t="str">
        <f t="shared" si="0"/>
        <v>PASS</v>
      </c>
    </row>
    <row r="12" spans="1:27" ht="28.5">
      <c r="A12" s="10" t="s">
        <v>58</v>
      </c>
      <c r="AA12" s="26" t="str">
        <f t="shared" si="0"/>
        <v>PASS</v>
      </c>
    </row>
    <row r="13" spans="1:27" ht="28.5">
      <c r="A13" s="10" t="s">
        <v>59</v>
      </c>
      <c r="AA13" s="26" t="str">
        <f t="shared" si="0"/>
        <v>PASS</v>
      </c>
    </row>
    <row r="14" spans="1:27" ht="14.25">
      <c r="A14" s="10" t="s">
        <v>60</v>
      </c>
      <c r="AA14" s="26" t="str">
        <f t="shared" si="0"/>
        <v>PASS</v>
      </c>
    </row>
    <row r="15" spans="1:27" ht="28.5">
      <c r="A15" s="10" t="s">
        <v>61</v>
      </c>
      <c r="AA15" s="26" t="str">
        <f t="shared" si="0"/>
        <v>PASS</v>
      </c>
    </row>
    <row r="16" spans="1:27" ht="28.5">
      <c r="A16" s="10" t="s">
        <v>62</v>
      </c>
      <c r="AA16" s="26" t="str">
        <f t="shared" si="0"/>
        <v>PASS</v>
      </c>
    </row>
    <row r="17" spans="1:27" ht="28.5">
      <c r="A17" s="10" t="s">
        <v>63</v>
      </c>
      <c r="AA17" s="26" t="str">
        <f t="shared" si="0"/>
        <v>PASS</v>
      </c>
    </row>
    <row r="18" spans="1:27" ht="28.5">
      <c r="A18" s="10" t="s">
        <v>64</v>
      </c>
      <c r="AA18" s="26" t="str">
        <f t="shared" si="0"/>
        <v>PASS</v>
      </c>
    </row>
    <row r="19" spans="1:27" ht="14.25">
      <c r="A19" s="10" t="s">
        <v>65</v>
      </c>
      <c r="AA19" s="26" t="str">
        <f t="shared" si="0"/>
        <v>PASS</v>
      </c>
    </row>
    <row r="20" spans="1:27" ht="14.25">
      <c r="A20" s="10" t="s">
        <v>66</v>
      </c>
      <c r="AA20" s="26" t="str">
        <f t="shared" si="0"/>
        <v>PASS</v>
      </c>
    </row>
    <row r="21" spans="1:27" ht="14.25">
      <c r="A21" s="10" t="s">
        <v>67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6" t="str">
        <f t="shared" si="0"/>
        <v>PASS</v>
      </c>
    </row>
    <row r="22" spans="1:27" ht="28.5">
      <c r="A22" s="10" t="s">
        <v>68</v>
      </c>
      <c r="AA22" s="26" t="str">
        <f>IF((SUMPRODUCT(--(LEFT(B22:Z22,4)="FAIL")))=0,"PASS","FAIL")</f>
        <v>PASS</v>
      </c>
    </row>
    <row r="23" spans="1:27" ht="28.5">
      <c r="A23" s="10" t="s">
        <v>69</v>
      </c>
      <c r="AA23" s="26" t="str">
        <f aca="true" t="shared" si="1" ref="AA23:AA43">IF((SUMPRODUCT(--(LEFT(B23:Z23,4)="FAIL")))=0,"PASS","FAIL")</f>
        <v>PASS</v>
      </c>
    </row>
    <row r="24" spans="1:27" ht="42.75">
      <c r="A24" s="10" t="s">
        <v>70</v>
      </c>
      <c r="AA24" s="26" t="str">
        <f t="shared" si="1"/>
        <v>PASS</v>
      </c>
    </row>
    <row r="25" spans="1:27" ht="28.5">
      <c r="A25" s="10" t="s">
        <v>71</v>
      </c>
      <c r="AA25" s="26" t="str">
        <f t="shared" si="1"/>
        <v>PASS</v>
      </c>
    </row>
    <row r="26" spans="1:27" ht="28.5">
      <c r="A26" s="10" t="s">
        <v>72</v>
      </c>
      <c r="B26" s="11"/>
      <c r="C26" s="11"/>
      <c r="D26" s="11"/>
      <c r="F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T26" s="11"/>
      <c r="U26" s="11"/>
      <c r="V26" s="11"/>
      <c r="W26" s="11"/>
      <c r="X26" s="11"/>
      <c r="Y26" s="11"/>
      <c r="Z26" s="11"/>
      <c r="AA26" s="26" t="str">
        <f t="shared" si="1"/>
        <v>PASS</v>
      </c>
    </row>
    <row r="27" spans="1:27" ht="14.25">
      <c r="A27" s="10" t="s">
        <v>73</v>
      </c>
      <c r="AA27" s="26" t="str">
        <f t="shared" si="1"/>
        <v>PASS</v>
      </c>
    </row>
    <row r="28" spans="1:27" ht="29.25" thickBot="1">
      <c r="A28" s="10" t="s">
        <v>91</v>
      </c>
      <c r="AA28" s="26" t="str">
        <f t="shared" si="1"/>
        <v>PASS</v>
      </c>
    </row>
    <row r="29" spans="1:27" ht="15" thickBot="1">
      <c r="A29" s="12"/>
      <c r="B29" s="14" t="str">
        <f>25-(SUMPRODUCT(--(LEFT(B4:B28,4)="FAIL")))&amp;"/25"</f>
        <v>25/25</v>
      </c>
      <c r="C29" s="14" t="str">
        <f aca="true" t="shared" si="2" ref="C29:AA29">25-(SUMPRODUCT(--(LEFT(C4:C28,4)="FAIL")))&amp;"/25"</f>
        <v>25/25</v>
      </c>
      <c r="D29" s="14" t="str">
        <f t="shared" si="2"/>
        <v>25/25</v>
      </c>
      <c r="E29" s="14" t="str">
        <f t="shared" si="2"/>
        <v>25/25</v>
      </c>
      <c r="F29" s="14" t="str">
        <f t="shared" si="2"/>
        <v>25/25</v>
      </c>
      <c r="G29" s="14" t="str">
        <f t="shared" si="2"/>
        <v>25/25</v>
      </c>
      <c r="H29" s="14" t="str">
        <f t="shared" si="2"/>
        <v>25/25</v>
      </c>
      <c r="I29" s="14" t="str">
        <f t="shared" si="2"/>
        <v>25/25</v>
      </c>
      <c r="J29" s="14" t="str">
        <f t="shared" si="2"/>
        <v>25/25</v>
      </c>
      <c r="K29" s="14" t="str">
        <f t="shared" si="2"/>
        <v>25/25</v>
      </c>
      <c r="L29" s="14" t="str">
        <f t="shared" si="2"/>
        <v>25/25</v>
      </c>
      <c r="M29" s="14" t="str">
        <f t="shared" si="2"/>
        <v>25/25</v>
      </c>
      <c r="N29" s="14" t="str">
        <f t="shared" si="2"/>
        <v>25/25</v>
      </c>
      <c r="O29" s="14" t="str">
        <f t="shared" si="2"/>
        <v>25/25</v>
      </c>
      <c r="P29" s="14" t="str">
        <f t="shared" si="2"/>
        <v>25/25</v>
      </c>
      <c r="Q29" s="14" t="str">
        <f t="shared" si="2"/>
        <v>25/25</v>
      </c>
      <c r="R29" s="14" t="str">
        <f t="shared" si="2"/>
        <v>25/25</v>
      </c>
      <c r="S29" s="14" t="str">
        <f t="shared" si="2"/>
        <v>25/25</v>
      </c>
      <c r="T29" s="14" t="str">
        <f t="shared" si="2"/>
        <v>25/25</v>
      </c>
      <c r="U29" s="14" t="str">
        <f t="shared" si="2"/>
        <v>25/25</v>
      </c>
      <c r="V29" s="14" t="str">
        <f t="shared" si="2"/>
        <v>25/25</v>
      </c>
      <c r="W29" s="14" t="str">
        <f t="shared" si="2"/>
        <v>25/25</v>
      </c>
      <c r="X29" s="14" t="str">
        <f t="shared" si="2"/>
        <v>25/25</v>
      </c>
      <c r="Y29" s="14" t="str">
        <f t="shared" si="2"/>
        <v>25/25</v>
      </c>
      <c r="Z29" s="14" t="str">
        <f t="shared" si="2"/>
        <v>25/25</v>
      </c>
      <c r="AA29" s="28" t="str">
        <f t="shared" si="2"/>
        <v>25/25</v>
      </c>
    </row>
    <row r="30" spans="1:27" ht="14.25">
      <c r="A30" s="7" t="s">
        <v>50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6" t="str">
        <f t="shared" si="1"/>
        <v>PASS</v>
      </c>
    </row>
    <row r="31" spans="1:27" ht="27">
      <c r="A31" s="22" t="s">
        <v>77</v>
      </c>
      <c r="AA31" s="26" t="str">
        <f t="shared" si="1"/>
        <v>PASS</v>
      </c>
    </row>
    <row r="32" spans="1:27" ht="27">
      <c r="A32" s="22" t="s">
        <v>78</v>
      </c>
      <c r="AA32" s="26" t="str">
        <f t="shared" si="1"/>
        <v>PASS</v>
      </c>
    </row>
    <row r="33" spans="1:27" ht="27">
      <c r="A33" s="22" t="s">
        <v>79</v>
      </c>
      <c r="AA33" s="26" t="str">
        <f t="shared" si="1"/>
        <v>PASS</v>
      </c>
    </row>
    <row r="34" spans="1:27" ht="27">
      <c r="A34" s="22" t="s">
        <v>80</v>
      </c>
      <c r="AA34" s="26" t="str">
        <f t="shared" si="1"/>
        <v>PASS</v>
      </c>
    </row>
    <row r="35" spans="1:27" ht="27">
      <c r="A35" s="22" t="s">
        <v>81</v>
      </c>
      <c r="AA35" s="26" t="str">
        <f t="shared" si="1"/>
        <v>PASS</v>
      </c>
    </row>
    <row r="36" spans="1:27" ht="27">
      <c r="A36" s="22" t="s">
        <v>82</v>
      </c>
      <c r="AA36" s="26" t="str">
        <f t="shared" si="1"/>
        <v>PASS</v>
      </c>
    </row>
    <row r="37" spans="1:27" ht="27">
      <c r="A37" s="22" t="s">
        <v>86</v>
      </c>
      <c r="AA37" s="26" t="str">
        <f t="shared" si="1"/>
        <v>PASS</v>
      </c>
    </row>
    <row r="38" spans="1:27" ht="27">
      <c r="A38" s="22" t="s">
        <v>87</v>
      </c>
      <c r="AA38" s="26" t="str">
        <f>IF((SUMPRODUCT(--(LEFT(B38:Z38,4)="FAIL")))=0,"PASS","FAIL")</f>
        <v>PASS</v>
      </c>
    </row>
    <row r="39" spans="1:27" ht="27">
      <c r="A39" s="22" t="s">
        <v>83</v>
      </c>
      <c r="AA39" s="26" t="str">
        <f t="shared" si="1"/>
        <v>PASS</v>
      </c>
    </row>
    <row r="40" spans="1:27" ht="40.5">
      <c r="A40" s="22" t="s">
        <v>88</v>
      </c>
      <c r="AA40" s="26" t="str">
        <f t="shared" si="1"/>
        <v>PASS</v>
      </c>
    </row>
    <row r="41" spans="1:27" ht="27">
      <c r="A41" s="22" t="s">
        <v>89</v>
      </c>
      <c r="AA41" s="26" t="str">
        <f t="shared" si="1"/>
        <v>PASS</v>
      </c>
    </row>
    <row r="42" spans="1:27" ht="27">
      <c r="A42" s="22" t="s">
        <v>84</v>
      </c>
      <c r="AA42" s="26" t="str">
        <f t="shared" si="1"/>
        <v>PASS</v>
      </c>
    </row>
    <row r="43" spans="1:27" ht="41.25" thickBot="1">
      <c r="A43" s="22" t="s">
        <v>85</v>
      </c>
      <c r="AA43" s="26" t="str">
        <f t="shared" si="1"/>
        <v>PASS</v>
      </c>
    </row>
    <row r="44" spans="1:27" ht="15" thickBot="1">
      <c r="A44" s="12"/>
      <c r="B44" s="17" t="str">
        <f>13-(SUMPRODUCT(--(LEFT(B31:B43,4)="FAIL")))&amp;"/13"</f>
        <v>13/13</v>
      </c>
      <c r="C44" s="17" t="str">
        <f aca="true" t="shared" si="3" ref="C44:AA44">13-(SUMPRODUCT(--(LEFT(C31:C43,4)="FAIL")))&amp;"/13"</f>
        <v>13/13</v>
      </c>
      <c r="D44" s="17" t="str">
        <f t="shared" si="3"/>
        <v>13/13</v>
      </c>
      <c r="E44" s="17" t="str">
        <f t="shared" si="3"/>
        <v>13/13</v>
      </c>
      <c r="F44" s="17" t="str">
        <f t="shared" si="3"/>
        <v>13/13</v>
      </c>
      <c r="G44" s="17" t="str">
        <f t="shared" si="3"/>
        <v>13/13</v>
      </c>
      <c r="H44" s="17" t="str">
        <f t="shared" si="3"/>
        <v>13/13</v>
      </c>
      <c r="I44" s="17" t="str">
        <f t="shared" si="3"/>
        <v>13/13</v>
      </c>
      <c r="J44" s="17" t="str">
        <f t="shared" si="3"/>
        <v>13/13</v>
      </c>
      <c r="K44" s="17" t="str">
        <f t="shared" si="3"/>
        <v>13/13</v>
      </c>
      <c r="L44" s="17" t="str">
        <f t="shared" si="3"/>
        <v>13/13</v>
      </c>
      <c r="M44" s="17" t="str">
        <f t="shared" si="3"/>
        <v>13/13</v>
      </c>
      <c r="N44" s="17" t="str">
        <f t="shared" si="3"/>
        <v>13/13</v>
      </c>
      <c r="O44" s="17" t="str">
        <f t="shared" si="3"/>
        <v>13/13</v>
      </c>
      <c r="P44" s="17" t="str">
        <f t="shared" si="3"/>
        <v>13/13</v>
      </c>
      <c r="Q44" s="17" t="str">
        <f t="shared" si="3"/>
        <v>13/13</v>
      </c>
      <c r="R44" s="17" t="str">
        <f t="shared" si="3"/>
        <v>13/13</v>
      </c>
      <c r="S44" s="17" t="str">
        <f t="shared" si="3"/>
        <v>13/13</v>
      </c>
      <c r="T44" s="17" t="str">
        <f t="shared" si="3"/>
        <v>13/13</v>
      </c>
      <c r="U44" s="17" t="str">
        <f t="shared" si="3"/>
        <v>13/13</v>
      </c>
      <c r="V44" s="17" t="str">
        <f t="shared" si="3"/>
        <v>13/13</v>
      </c>
      <c r="W44" s="17" t="str">
        <f t="shared" si="3"/>
        <v>13/13</v>
      </c>
      <c r="X44" s="17" t="str">
        <f t="shared" si="3"/>
        <v>13/13</v>
      </c>
      <c r="Y44" s="17" t="str">
        <f t="shared" si="3"/>
        <v>13/13</v>
      </c>
      <c r="Z44" s="17" t="str">
        <f t="shared" si="3"/>
        <v>13/13</v>
      </c>
      <c r="AA44" s="3" t="str">
        <f t="shared" si="3"/>
        <v>13/13</v>
      </c>
    </row>
    <row r="45" spans="1:27" ht="15" thickBot="1">
      <c r="A45" s="2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6"/>
    </row>
    <row r="46" spans="1:27" ht="15" thickBot="1">
      <c r="A46" s="18" t="s">
        <v>74</v>
      </c>
      <c r="B46" s="20" t="str">
        <f>IF(B29&lt;&gt;"25/25","FAIL",IF(B44&lt;&gt;"13/13","WCAG-A","WCAG-AA"))</f>
        <v>WCAG-AA</v>
      </c>
      <c r="C46" s="20" t="str">
        <f aca="true" t="shared" si="4" ref="C46:AA46">IF(C29&lt;&gt;"25/25","FAIL",IF(C44&lt;&gt;"13/13","WCAG-A","WCAG-AA"))</f>
        <v>WCAG-AA</v>
      </c>
      <c r="D46" s="20" t="str">
        <f t="shared" si="4"/>
        <v>WCAG-AA</v>
      </c>
      <c r="E46" s="20" t="str">
        <f t="shared" si="4"/>
        <v>WCAG-AA</v>
      </c>
      <c r="F46" s="20" t="str">
        <f t="shared" si="4"/>
        <v>WCAG-AA</v>
      </c>
      <c r="G46" s="20" t="str">
        <f t="shared" si="4"/>
        <v>WCAG-AA</v>
      </c>
      <c r="H46" s="20" t="str">
        <f t="shared" si="4"/>
        <v>WCAG-AA</v>
      </c>
      <c r="I46" s="20" t="str">
        <f t="shared" si="4"/>
        <v>WCAG-AA</v>
      </c>
      <c r="J46" s="20" t="str">
        <f t="shared" si="4"/>
        <v>WCAG-AA</v>
      </c>
      <c r="K46" s="20" t="str">
        <f t="shared" si="4"/>
        <v>WCAG-AA</v>
      </c>
      <c r="L46" s="20" t="str">
        <f t="shared" si="4"/>
        <v>WCAG-AA</v>
      </c>
      <c r="M46" s="20" t="str">
        <f t="shared" si="4"/>
        <v>WCAG-AA</v>
      </c>
      <c r="N46" s="20" t="str">
        <f t="shared" si="4"/>
        <v>WCAG-AA</v>
      </c>
      <c r="O46" s="20" t="str">
        <f t="shared" si="4"/>
        <v>WCAG-AA</v>
      </c>
      <c r="P46" s="20" t="str">
        <f t="shared" si="4"/>
        <v>WCAG-AA</v>
      </c>
      <c r="Q46" s="20" t="str">
        <f t="shared" si="4"/>
        <v>WCAG-AA</v>
      </c>
      <c r="R46" s="20" t="str">
        <f t="shared" si="4"/>
        <v>WCAG-AA</v>
      </c>
      <c r="S46" s="20" t="str">
        <f t="shared" si="4"/>
        <v>WCAG-AA</v>
      </c>
      <c r="T46" s="20" t="str">
        <f t="shared" si="4"/>
        <v>WCAG-AA</v>
      </c>
      <c r="U46" s="20" t="str">
        <f t="shared" si="4"/>
        <v>WCAG-AA</v>
      </c>
      <c r="V46" s="20" t="str">
        <f t="shared" si="4"/>
        <v>WCAG-AA</v>
      </c>
      <c r="W46" s="20" t="str">
        <f t="shared" si="4"/>
        <v>WCAG-AA</v>
      </c>
      <c r="X46" s="20" t="str">
        <f t="shared" si="4"/>
        <v>WCAG-AA</v>
      </c>
      <c r="Y46" s="20" t="str">
        <f t="shared" si="4"/>
        <v>WCAG-AA</v>
      </c>
      <c r="Z46" s="20" t="str">
        <f t="shared" si="4"/>
        <v>WCAG-AA</v>
      </c>
      <c r="AA46" s="3" t="str">
        <f t="shared" si="4"/>
        <v>WCAG-AA</v>
      </c>
    </row>
    <row r="47" ht="14.25">
      <c r="AA47" s="27"/>
    </row>
    <row r="48" ht="14.25">
      <c r="AA48" s="27"/>
    </row>
    <row r="49" ht="14.25">
      <c r="AA49" s="27"/>
    </row>
    <row r="50" ht="14.25">
      <c r="AA50" s="27"/>
    </row>
    <row r="51" ht="14.25">
      <c r="AA51" s="27"/>
    </row>
    <row r="52" ht="14.25">
      <c r="AA52" s="9"/>
    </row>
    <row r="54" ht="14.25">
      <c r="AA54" s="9"/>
    </row>
  </sheetData>
  <sheetProtection/>
  <conditionalFormatting sqref="B31:Z43 B4:Z28">
    <cfRule type="beginsWith" priority="13" dxfId="6" operator="beginsWith" stopIfTrue="1" text="PASS">
      <formula>LEFT(B4,4)="PASS"</formula>
    </cfRule>
    <cfRule type="beginsWith" priority="14" dxfId="6" operator="beginsWith" stopIfTrue="1" text="n/a">
      <formula>LEFT(B4,3)="n/a"</formula>
    </cfRule>
    <cfRule type="beginsWith" priority="15" dxfId="0" operator="beginsWith" stopIfTrue="1" text="FAIL">
      <formula>LEFT(B4,4)="FAIL"</formula>
    </cfRule>
  </conditionalFormatting>
  <conditionalFormatting sqref="AA54 B46:AA46">
    <cfRule type="cellIs" priority="16" dxfId="1" operator="equal" stopIfTrue="1">
      <formula>"WCAG-AA"</formula>
    </cfRule>
    <cfRule type="cellIs" priority="17" dxfId="3" operator="equal" stopIfTrue="1">
      <formula>"WCAG-A"</formula>
    </cfRule>
    <cfRule type="cellIs" priority="18" dxfId="0" operator="equal" stopIfTrue="1">
      <formula>"FAIL"</formula>
    </cfRule>
  </conditionalFormatting>
  <conditionalFormatting sqref="AA30:AA43 AA45 AA47:AA51 AA4:AA28">
    <cfRule type="cellIs" priority="37" dxfId="1" operator="equal" stopIfTrue="1">
      <formula>"PASS"</formula>
    </cfRule>
    <cfRule type="cellIs" priority="38" dxfId="0" operator="equal" stopIfTrue="1">
      <formula>"FAIL"</formula>
    </cfRule>
  </conditionalFormatting>
  <hyperlinks>
    <hyperlink ref="A4" r:id="rId1" display="1.1.1 All non-text content has text alternative"/>
    <hyperlink ref="A5" r:id="rId2" display="1.2,1 Alternative for pre-recorded multimedia"/>
    <hyperlink ref="A6" r:id="rId3" display="1.2.2 Captions provided for all pre-recorded audio content"/>
    <hyperlink ref="A7" r:id="rId4" display="1.2.3 Audio Description or media alternative"/>
    <hyperlink ref="A8" r:id="rId5" display="1.3.1 Info, structure and relationships can be programattically determined"/>
    <hyperlink ref="A9" r:id="rId6" display="1.3.2 Correct reading sequence can be determined where order is meaningful"/>
    <hyperlink ref="A10" r:id="rId7" display="1.3.3 Instructions do not rely solely on sensory characteristics"/>
    <hyperlink ref="A11" r:id="rId8" display="1.4.1 Colour is not the only way on conveying information"/>
    <hyperlink ref="A12" r:id="rId9" display="1.4.2 Mechanism to pause or stop any automatic audio"/>
    <hyperlink ref="A13" r:id="rId10" display="2.1.1 All functions are keyboard accessible"/>
    <hyperlink ref="A14" r:id="rId11" display="2,1,2 No keyboard trap"/>
    <hyperlink ref="A15" r:id="rId12" display="2.2.1 Any time limits are adjustable"/>
    <hyperlink ref="A16" r:id="rId13" display="2.2.2 Can pause, stop, hide blinking content"/>
    <hyperlink ref="A17" r:id="rId14" display="2.3.1 No flashes below general or red flash threshold"/>
    <hyperlink ref="A18" r:id="rId15" display="2.4.1 Mechanism available to bypass repeated blocks"/>
    <hyperlink ref="A19" r:id="rId16" display="2.4.2 Page Titles are meaningful"/>
    <hyperlink ref="A20" r:id="rId17" display="2.4.3 Meaningful focus order"/>
    <hyperlink ref="A21" r:id="rId18" display="2.4.4 Link purpose is clear"/>
    <hyperlink ref="A22" r:id="rId19" display="3.1.1. Human language can be programattically determined"/>
    <hyperlink ref="A23" r:id="rId20" display="3.2.1 Focus does not initiate change of context"/>
    <hyperlink ref="A24" r:id="rId21" display="3.2.2 Change setting of controls does not initiate change of context"/>
    <hyperlink ref="A25" r:id="rId22" display="3.3.1 Detected errors described to user"/>
    <hyperlink ref="A26" r:id="rId23" display="3.3.2 Labels/instructions provided for user input"/>
    <hyperlink ref="A27" r:id="rId24" display="4.1.1 Markup parses ok"/>
    <hyperlink ref="A28" r:id="rId25" display="4.1.2 Name, role, value of componenet can be determined"/>
    <hyperlink ref="A31" r:id="rId26" display="1.2.4 Captions provided for all live audio in sync media"/>
    <hyperlink ref="A32" r:id="rId27" display="1.2.5 Audio desc provided for all pre-recorded video in sync media"/>
    <hyperlink ref="A33" r:id="rId28" display="1.4.3 Text/background has minimum contrast ratio of 4.5:1"/>
    <hyperlink ref="A34" r:id="rId29" display="1.4.4 Text can be resized without assistive tech"/>
    <hyperlink ref="A35" r:id="rId30" display="1.4.5 Text is used to convey info rather than images of text"/>
    <hyperlink ref="A36" r:id="rId31" display="2.4.5 More than one way available to find page within site"/>
    <hyperlink ref="A37" r:id="rId32" display="2.4.6 Headings and labels describe topic or purpose"/>
    <hyperlink ref="A38" r:id="rId33" display="2.4.7 Keyboard focus indicator is visible"/>
    <hyperlink ref="A39" r:id="rId34" display="3.1.2 Human language of each passage in text can be determined"/>
    <hyperlink ref="A40" r:id="rId35" display="3.2.3 Repeated navigational mechanisms occur in same relative order"/>
    <hyperlink ref="A41" r:id="rId36" display="3.2.4 Components with same function are identified consistently"/>
    <hyperlink ref="A42" r:id="rId37" display="3.3.3 Suggestions are made for known errors"/>
    <hyperlink ref="A43" r:id="rId38" display="3.3.4 Input which leads to legal/financial/data transactions must be checked, confirmed, or reversible"/>
  </hyperlinks>
  <printOptions/>
  <pageMargins left="0.75" right="0.75" top="1" bottom="1" header="0.5" footer="0.5"/>
  <pageSetup horizontalDpi="300" verticalDpi="3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Pickards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Accessibility Test Log</dc:title>
  <dc:subject/>
  <dc:creator>Jack Pickard</dc:creator>
  <cp:keywords/>
  <dc:description/>
  <cp:lastModifiedBy>Jack Pickard</cp:lastModifiedBy>
  <cp:lastPrinted>2009-09-23T22:27:58Z</cp:lastPrinted>
  <dcterms:created xsi:type="dcterms:W3CDTF">2009-09-23T12:50:57Z</dcterms:created>
  <dcterms:modified xsi:type="dcterms:W3CDTF">2009-09-28T13:06:00Z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